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24519"/>
</workbook>
</file>

<file path=xl/calcChain.xml><?xml version="1.0" encoding="utf-8"?>
<calcChain xmlns="http://schemas.openxmlformats.org/spreadsheetml/2006/main">
  <c r="G3" i="4"/>
  <c r="F3"/>
  <c r="D3"/>
  <c r="C3"/>
  <c r="I19" i="3" l="1"/>
  <c r="I18"/>
  <c r="I17"/>
  <c r="I16" s="1"/>
  <c r="I15"/>
  <c r="I14"/>
  <c r="I13"/>
  <c r="I12"/>
  <c r="I10"/>
  <c r="I6"/>
  <c r="I5"/>
  <c r="H21"/>
  <c r="I21" s="1"/>
  <c r="I20" s="1"/>
  <c r="H19"/>
  <c r="H18"/>
  <c r="H17"/>
  <c r="H16"/>
  <c r="H15"/>
  <c r="H14"/>
  <c r="H13"/>
  <c r="H12"/>
  <c r="H11"/>
  <c r="I11" s="1"/>
  <c r="H10"/>
  <c r="H9"/>
  <c r="I9" s="1"/>
  <c r="H8"/>
  <c r="I8" s="1"/>
  <c r="H7"/>
  <c r="I7" s="1"/>
  <c r="H6"/>
  <c r="H5"/>
  <c r="G20"/>
  <c r="G16"/>
  <c r="G4"/>
  <c r="G3" s="1"/>
  <c r="F20"/>
  <c r="F16"/>
  <c r="F4"/>
  <c r="E21"/>
  <c r="E20"/>
  <c r="E19"/>
  <c r="E18"/>
  <c r="E16" s="1"/>
  <c r="E17"/>
  <c r="E15"/>
  <c r="E14"/>
  <c r="E13"/>
  <c r="E12"/>
  <c r="E11"/>
  <c r="E10"/>
  <c r="E9"/>
  <c r="E8"/>
  <c r="E7"/>
  <c r="E6"/>
  <c r="E5"/>
  <c r="D20"/>
  <c r="D16"/>
  <c r="D4"/>
  <c r="D3" s="1"/>
  <c r="C20"/>
  <c r="H20" s="1"/>
  <c r="C16"/>
  <c r="C4"/>
  <c r="C3" s="1"/>
  <c r="I15" i="4"/>
  <c r="I14"/>
  <c r="I13"/>
  <c r="I10"/>
  <c r="I6"/>
  <c r="I5"/>
  <c r="I4"/>
  <c r="E17"/>
  <c r="H17"/>
  <c r="E18"/>
  <c r="H18"/>
  <c r="H16"/>
  <c r="I16" s="1"/>
  <c r="H15"/>
  <c r="H14"/>
  <c r="H13"/>
  <c r="H12"/>
  <c r="I12" s="1"/>
  <c r="H11"/>
  <c r="I11" s="1"/>
  <c r="H10"/>
  <c r="H9"/>
  <c r="I9" s="1"/>
  <c r="H8"/>
  <c r="I8" s="1"/>
  <c r="H7"/>
  <c r="I7" s="1"/>
  <c r="H6"/>
  <c r="H5"/>
  <c r="H4"/>
  <c r="H3"/>
  <c r="I3" s="1"/>
  <c r="E16"/>
  <c r="E15"/>
  <c r="E14"/>
  <c r="E13"/>
  <c r="E12"/>
  <c r="E11"/>
  <c r="E10"/>
  <c r="E9"/>
  <c r="E8"/>
  <c r="E7"/>
  <c r="E6"/>
  <c r="E5"/>
  <c r="E4"/>
  <c r="F3" i="3" l="1"/>
  <c r="H3"/>
  <c r="I3" s="1"/>
  <c r="E4"/>
  <c r="E3" s="1"/>
  <c r="H4"/>
  <c r="I4" s="1"/>
  <c r="E3" i="4"/>
</calcChain>
</file>

<file path=xl/sharedStrings.xml><?xml version="1.0" encoding="utf-8"?>
<sst xmlns="http://schemas.openxmlformats.org/spreadsheetml/2006/main" count="146" uniqueCount="69">
  <si>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</si>
  <si>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</si>
  <si>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</si>
  <si>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</si>
  <si>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</si>
  <si>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</si>
  <si>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</si>
  <si>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</si>
  <si>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</si>
  <si>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</si>
  <si>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</si>
  <si>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</si>
  <si>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</si>
  <si>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</si>
  <si>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</si>
  <si>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</si>
  <si>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</si>
  <si>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</si>
  <si>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</si>
  <si>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</si>
  <si>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</si>
  <si>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</si>
  <si>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</si>
  <si>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</si>
  <si>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</si>
  <si>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</si>
  <si>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</si>
  <si>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</si>
  <si>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</si>
  <si>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</si>
  <si>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</si>
  <si>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</si>
  <si>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</si>
  <si>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</si>
  <si>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</si>
  <si>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</si>
  <si>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</si>
  <si>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</si>
  <si>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</si>
  <si>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</si>
  <si>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</si>
  <si>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</si>
  <si>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</si>
  <si>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</si>
  <si>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</si>
  <si>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</si>
  <si>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</si>
  <si>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</si>
  <si>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</si>
  <si>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</si>
  <si>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RECURSOS FISCALES</t>
  </si>
  <si>
    <t>1.1.4</t>
  </si>
  <si>
    <t xml:space="preserve"> Derechos, productos y aprovechamie</t>
  </si>
  <si>
    <t xml:space="preserve"> Derechos por prestación de servicios</t>
  </si>
  <si>
    <t xml:space="preserve"> Productos de tipo corriente</t>
  </si>
  <si>
    <t xml:space="preserve"> Aprovechamientos de tipo corriente</t>
  </si>
  <si>
    <t>3.2.2</t>
  </si>
  <si>
    <t xml:space="preserve"> Disminucion de pasivos</t>
  </si>
  <si>
    <t xml:space="preserve"> Remanentes</t>
  </si>
  <si>
    <t>INGRESOS PROPIOS</t>
  </si>
  <si>
    <t>RECURSOS FEDERALES</t>
  </si>
  <si>
    <t>1.1.8</t>
  </si>
  <si>
    <t xml:space="preserve"> Transferencias corrientes</t>
  </si>
  <si>
    <t xml:space="preserve"> Convenios</t>
  </si>
  <si>
    <t>1.1.9</t>
  </si>
  <si>
    <t xml:space="preserve"> Participaciones</t>
  </si>
  <si>
    <t>JUNTA MUNICIPAL DE AGUA POTABLE Y ALCANTARILLADO DE SAN FELIPE, GTO.
ESTADO ANALÍTICO DE INGRESOS
DEL 1 DE ENERO AL AL 31 DE MARZO DEL 2018</t>
  </si>
  <si>
    <t>JUNTA MUNICIPAL DE AGUA POTABLE Y ALCANTARILLADO DE SAN FELIPE, GTO.
ESTADO ANALÍTICO DE INGRESOS POR RUBRO
DEL 1 DE ENERO AL AL 31 DE MARZO DEL 2018</t>
  </si>
  <si>
    <t>JUNTA MUNICIPAL DE AGUA POTABLE Y ALCANTARILLADO DE SAN FELIPE, GTO.
ESTADO ANALÍTICO DE INGRESOS POR FUENTE DE FINANCIAMIENTO
DEL 1 DE ENERO AL AL 31 DE MARZO DEL 2018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</si>
</sst>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11" fillId="0" borderId="0" xfId="8" applyFont="1" applyFill="1" applyBorder="1" applyAlignment="1">
      <alignment vertical="top"/>
    </xf>
    <xf numFmtId="0" fontId="7" fillId="0" borderId="0" xfId="8" applyFont="1" applyFill="1" applyBorder="1" applyAlignment="1">
      <alignment horizontal="center" vertical="top"/>
    </xf>
    <xf numFmtId="0" fontId="7" fillId="0" borderId="0" xfId="8" applyFont="1" applyFill="1" applyBorder="1" applyAlignment="1">
      <alignment vertical="top"/>
    </xf>
    <xf numFmtId="4" fontId="7" fillId="0" borderId="0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11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</xf>
    <xf numFmtId="0" fontId="11" fillId="0" borderId="0" xfId="8" applyFont="1" applyFill="1" applyBorder="1" applyAlignment="1" applyProtection="1">
      <alignment vertical="top"/>
      <protection locked="0"/>
    </xf>
    <xf numFmtId="0" fontId="11" fillId="0" borderId="0" xfId="8" applyFont="1" applyFill="1" applyBorder="1" applyAlignment="1" applyProtection="1">
      <alignment vertical="top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center" vertical="top"/>
    </xf>
    <xf numFmtId="0" fontId="5" fillId="2" borderId="0" xfId="9" applyFont="1" applyFill="1" applyBorder="1" applyAlignment="1">
      <alignment horizontal="left" vertical="center" wrapText="1"/>
    </xf>
    <xf numFmtId="0" fontId="5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8" fillId="0" borderId="7" xfId="9" applyFont="1" applyBorder="1" applyAlignment="1" applyProtection="1">
      <alignment horizontal="center" vertical="top"/>
      <protection locked="0"/>
    </xf>
    <xf numFmtId="0" fontId="7" fillId="0" borderId="7" xfId="8" applyFont="1" applyFill="1" applyBorder="1" applyAlignment="1" applyProtection="1">
      <alignment horizontal="center" vertical="top"/>
      <protection locked="0"/>
    </xf>
    <xf numFmtId="0" fontId="7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7" fillId="0" borderId="4" xfId="8" applyFont="1" applyFill="1" applyBorder="1" applyAlignment="1" applyProtection="1">
      <alignment vertical="top"/>
      <protection locked="0"/>
    </xf>
    <xf numFmtId="0" fontId="8" fillId="4" borderId="9" xfId="8" applyFont="1" applyFill="1" applyBorder="1" applyAlignment="1">
      <alignment horizontal="center" vertical="center"/>
    </xf>
    <xf numFmtId="0" fontId="8" fillId="4" borderId="9" xfId="8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left" vertical="top" wrapText="1" indent="1"/>
    </xf>
    <xf numFmtId="0" fontId="7" fillId="0" borderId="0" xfId="8" applyFont="1" applyFill="1" applyBorder="1" applyAlignment="1" applyProtection="1">
      <alignment horizontal="left" vertical="top" indent="2"/>
    </xf>
    <xf numFmtId="0" fontId="11" fillId="0" borderId="0" xfId="8" applyFont="1" applyFill="1" applyBorder="1" applyAlignment="1" applyProtection="1">
      <alignment horizontal="justify" vertical="top" wrapText="1"/>
    </xf>
    <xf numFmtId="0" fontId="7" fillId="0" borderId="4" xfId="8" applyFont="1" applyFill="1" applyBorder="1" applyAlignment="1" applyProtection="1">
      <alignment horizontal="left" vertical="top" wrapText="1" indent="1"/>
    </xf>
    <xf numFmtId="0" fontId="8" fillId="4" borderId="9" xfId="8" applyFont="1" applyFill="1" applyBorder="1" applyAlignment="1" applyProtection="1">
      <alignment horizontal="center" vertical="center"/>
    </xf>
    <xf numFmtId="0" fontId="8" fillId="4" borderId="10" xfId="8" applyFont="1" applyFill="1" applyBorder="1" applyAlignment="1" applyProtection="1">
      <alignment horizontal="center" vertical="center"/>
    </xf>
    <xf numFmtId="0" fontId="8" fillId="4" borderId="10" xfId="8" applyFont="1" applyFill="1" applyBorder="1" applyAlignment="1" applyProtection="1">
      <alignment horizontal="center" vertical="center" wrapText="1"/>
    </xf>
    <xf numFmtId="0" fontId="8" fillId="4" borderId="9" xfId="8" applyFont="1" applyFill="1" applyBorder="1" applyAlignment="1" applyProtection="1">
      <alignment horizontal="center" vertical="center" wrapText="1"/>
    </xf>
    <xf numFmtId="0" fontId="8" fillId="0" borderId="6" xfId="9" applyFont="1" applyBorder="1" applyAlignment="1" applyProtection="1">
      <alignment horizontal="center" vertical="top"/>
    </xf>
    <xf numFmtId="0" fontId="11" fillId="0" borderId="1" xfId="8" applyFont="1" applyFill="1" applyBorder="1" applyAlignment="1" applyProtection="1">
      <alignment vertical="top" wrapText="1"/>
    </xf>
    <xf numFmtId="0" fontId="8" fillId="0" borderId="7" xfId="9" applyFont="1" applyBorder="1" applyAlignment="1" applyProtection="1">
      <alignment horizontal="center" vertical="top"/>
    </xf>
    <xf numFmtId="0" fontId="7" fillId="0" borderId="7" xfId="8" applyFont="1" applyFill="1" applyBorder="1" applyAlignment="1" applyProtection="1">
      <alignment horizontal="center"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12" fillId="0" borderId="0" xfId="9" applyFont="1" applyAlignment="1" applyProtection="1">
      <alignment vertical="top"/>
    </xf>
    <xf numFmtId="0" fontId="12" fillId="0" borderId="0" xfId="9" applyFont="1" applyAlignment="1">
      <alignment vertical="top" wrapText="1"/>
    </xf>
    <xf numFmtId="4" fontId="12" fillId="0" borderId="0" xfId="9" applyNumberFormat="1" applyFont="1" applyAlignment="1">
      <alignment vertical="top"/>
    </xf>
    <xf numFmtId="0" fontId="12" fillId="0" borderId="0" xfId="9" applyFont="1" applyAlignment="1">
      <alignment vertical="top"/>
    </xf>
    <xf numFmtId="0" fontId="12" fillId="0" borderId="0" xfId="9" applyFont="1" applyAlignment="1" applyProtection="1">
      <alignment vertical="top" wrapText="1"/>
      <protection locked="0"/>
    </xf>
    <xf numFmtId="0" fontId="12" fillId="0" borderId="0" xfId="9" applyFont="1" applyAlignment="1" applyProtection="1">
      <alignment horizontal="left" vertical="top" wrapText="1" indent="5"/>
      <protection locked="0"/>
    </xf>
    <xf numFmtId="0" fontId="12" fillId="0" borderId="0" xfId="9" applyFont="1" applyAlignment="1" applyProtection="1">
      <alignment vertical="top"/>
      <protection locked="0"/>
    </xf>
    <xf numFmtId="0" fontId="12" fillId="0" borderId="0" xfId="9" applyFont="1" applyAlignment="1" applyProtection="1">
      <alignment horizontal="center" vertical="top"/>
      <protection locked="0"/>
    </xf>
    <xf numFmtId="0" fontId="12" fillId="0" borderId="0" xfId="9" applyFont="1" applyBorder="1" applyAlignment="1" applyProtection="1">
      <alignment horizontal="left" vertical="top" wrapText="1" indent="2"/>
      <protection locked="0"/>
    </xf>
    <xf numFmtId="0" fontId="12" fillId="0" borderId="0" xfId="9" applyFont="1" applyBorder="1" applyAlignment="1" applyProtection="1">
      <alignment vertical="top" wrapText="1"/>
      <protection locked="0"/>
    </xf>
    <xf numFmtId="0" fontId="12" fillId="0" borderId="0" xfId="9" applyFont="1" applyBorder="1" applyAlignment="1" applyProtection="1">
      <alignment horizontal="left" vertical="top" wrapText="1"/>
      <protection locked="0"/>
    </xf>
    <xf numFmtId="0" fontId="5" fillId="2" borderId="0" xfId="9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5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11" fillId="0" borderId="0" xfId="8" applyFont="1" applyFill="1" applyBorder="1" applyAlignment="1" applyProtection="1">
      <alignment horizontal="left" vertical="top"/>
      <protection locked="0"/>
    </xf>
    <xf numFmtId="0" fontId="11" fillId="0" borderId="0" xfId="8" applyFont="1" applyFill="1" applyBorder="1" applyAlignment="1" applyProtection="1">
      <alignment horizontal="justify" vertical="top" wrapTex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/>
      <protection locked="0"/>
    </xf>
    <xf numFmtId="4" fontId="7" fillId="0" borderId="0" xfId="18" applyNumberFormat="1" applyFont="1" applyFill="1" applyBorder="1" applyAlignment="1" applyProtection="1">
      <alignment vertical="top"/>
      <protection locked="0"/>
    </xf>
    <xf numFmtId="4" fontId="7" fillId="0" borderId="3" xfId="18" applyNumberFormat="1" applyFont="1" applyFill="1" applyBorder="1" applyAlignment="1" applyProtection="1">
      <alignment vertical="top"/>
      <protection locked="0"/>
    </xf>
    <xf numFmtId="4" fontId="11" fillId="0" borderId="0" xfId="18" applyNumberFormat="1" applyFont="1" applyFill="1" applyBorder="1" applyAlignment="1" applyProtection="1">
      <alignment vertical="top"/>
      <protection locked="0"/>
    </xf>
    <xf numFmtId="4" fontId="7" fillId="0" borderId="4" xfId="18" applyNumberFormat="1" applyFont="1" applyFill="1" applyBorder="1" applyAlignment="1" applyProtection="1">
      <alignment vertical="top"/>
      <protection locked="0"/>
    </xf>
    <xf numFmtId="4" fontId="11" fillId="0" borderId="3" xfId="18" applyNumberFormat="1" applyFont="1" applyFill="1" applyBorder="1" applyAlignment="1" applyProtection="1">
      <alignment vertical="top"/>
      <protection locked="0"/>
    </xf>
    <xf numFmtId="4" fontId="11" fillId="0" borderId="1" xfId="18" applyNumberFormat="1" applyFont="1" applyFill="1" applyBorder="1" applyAlignment="1" applyProtection="1">
      <alignment vertical="top"/>
      <protection locked="0"/>
    </xf>
    <xf numFmtId="4" fontId="11" fillId="0" borderId="2" xfId="18" applyNumberFormat="1" applyFont="1" applyFill="1" applyBorder="1" applyAlignment="1" applyProtection="1">
      <alignment vertical="top"/>
      <protection locked="0"/>
    </xf>
    <xf numFmtId="4" fontId="7" fillId="0" borderId="5" xfId="18" applyNumberFormat="1" applyFont="1" applyFill="1" applyBorder="1" applyAlignment="1" applyProtection="1">
      <alignment vertical="top"/>
      <protection locked="0"/>
    </xf>
    <xf numFmtId="0" fontId="8" fillId="0" borderId="1" xfId="9" applyFont="1" applyBorder="1" applyAlignment="1" applyProtection="1">
      <alignment horizontal="center" vertical="top"/>
    </xf>
    <xf numFmtId="4" fontId="11" fillId="0" borderId="1" xfId="8" applyNumberFormat="1" applyFont="1" applyFill="1" applyBorder="1" applyAlignment="1" applyProtection="1">
      <alignment vertical="top"/>
      <protection locked="0"/>
    </xf>
    <xf numFmtId="4" fontId="11" fillId="0" borderId="2" xfId="8" applyNumberFormat="1" applyFont="1" applyFill="1" applyBorder="1" applyAlignment="1" applyProtection="1">
      <alignment vertical="top"/>
      <protection locked="0"/>
    </xf>
    <xf numFmtId="0" fontId="7" fillId="0" borderId="4" xfId="8" applyFont="1" applyFill="1" applyBorder="1" applyAlignment="1" applyProtection="1">
      <alignment horizontal="left"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0" fontId="8" fillId="0" borderId="6" xfId="9" applyFont="1" applyBorder="1" applyAlignment="1" applyProtection="1">
      <alignment horizontal="center" vertical="top"/>
      <protection hidden="1"/>
    </xf>
    <xf numFmtId="0" fontId="11" fillId="0" borderId="7" xfId="8" applyFont="1" applyFill="1" applyBorder="1" applyAlignment="1" applyProtection="1">
      <alignment horizontal="left"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7" fillId="0" borderId="8" xfId="8" applyFont="1" applyFill="1" applyBorder="1" applyAlignment="1" applyProtection="1">
      <alignment horizontal="left" vertical="top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8" fillId="4" borderId="13" xfId="8" applyFont="1" applyFill="1" applyBorder="1" applyAlignment="1" applyProtection="1">
      <alignment horizontal="center" vertical="center" wrapText="1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workbookViewId="0">
      <pane ySplit="2" topLeftCell="A3" activePane="bottomLeft" state="frozen"/>
      <selection activeCell="H25" sqref="H25"/>
      <selection pane="bottomLeft" activeCell="A3" sqref="A3"/>
    </sheetView>
  </sheetViews>
  <sheetFormatPr baseColWidth="10" defaultRowHeight="11.25"/>
  <cols>
    <col min="1" max="3" width="8.83203125" style="7" customWidth="1"/>
    <col min="4" max="4" width="50.83203125" style="7" customWidth="1"/>
    <col min="5" max="11" width="17.83203125" style="4" customWidth="1"/>
    <col min="12" max="16384" width="12" style="7"/>
  </cols>
  <sheetData>
    <row r="1" spans="1:11" s="1" customFormat="1" ht="35.1" customHeight="1">
      <c r="A1" s="78" t="s">
        <v>66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1" s="2" customFormat="1" ht="24.95" customHeight="1">
      <c r="A2" s="25" t="s">
        <v>3</v>
      </c>
      <c r="B2" s="25" t="s">
        <v>2</v>
      </c>
      <c r="C2" s="25" t="s">
        <v>1</v>
      </c>
      <c r="D2" s="25" t="s">
        <v>0</v>
      </c>
      <c r="E2" s="26" t="s">
        <v>5</v>
      </c>
      <c r="F2" s="26" t="s">
        <v>27</v>
      </c>
      <c r="G2" s="26" t="s">
        <v>6</v>
      </c>
      <c r="H2" s="26" t="s">
        <v>7</v>
      </c>
      <c r="I2" s="26" t="s">
        <v>9</v>
      </c>
      <c r="J2" s="26" t="s">
        <v>10</v>
      </c>
      <c r="K2" s="26" t="s">
        <v>8</v>
      </c>
    </row>
    <row r="3" spans="1:11" s="3" customFormat="1">
      <c r="A3" s="74"/>
      <c r="B3" s="69"/>
      <c r="C3" s="69"/>
      <c r="D3" s="36"/>
      <c r="E3" s="70">
        <v>31926122.640000001</v>
      </c>
      <c r="F3" s="70">
        <v>8863216.6300000008</v>
      </c>
      <c r="G3" s="70">
        <v>40789339.270000003</v>
      </c>
      <c r="H3" s="70">
        <v>9196944.7100000009</v>
      </c>
      <c r="I3" s="70">
        <v>9196944.7100000009</v>
      </c>
      <c r="J3" s="70">
        <v>-22729177.93</v>
      </c>
      <c r="K3" s="71">
        <v>0</v>
      </c>
    </row>
    <row r="4" spans="1:11">
      <c r="A4" s="75">
        <v>1</v>
      </c>
      <c r="B4" s="56"/>
      <c r="C4" s="56"/>
      <c r="D4" s="6" t="s">
        <v>50</v>
      </c>
      <c r="E4" s="4">
        <v>29269397.699999999</v>
      </c>
      <c r="F4" s="4">
        <v>4148039.99</v>
      </c>
      <c r="G4" s="4">
        <v>33417437.690000001</v>
      </c>
      <c r="H4" s="4">
        <v>8621213.7100000009</v>
      </c>
      <c r="I4" s="4">
        <v>8621213.7100000009</v>
      </c>
      <c r="J4" s="4">
        <v>-20648183.989999998</v>
      </c>
      <c r="K4" s="11">
        <v>0</v>
      </c>
    </row>
    <row r="5" spans="1:11">
      <c r="A5" s="75">
        <v>1</v>
      </c>
      <c r="B5" s="56" t="s">
        <v>51</v>
      </c>
      <c r="C5" s="56"/>
      <c r="D5" s="57" t="s">
        <v>52</v>
      </c>
      <c r="E5" s="4">
        <v>27138251.25</v>
      </c>
      <c r="F5" s="4">
        <v>0</v>
      </c>
      <c r="G5" s="4">
        <v>27138251.25</v>
      </c>
      <c r="H5" s="4">
        <v>7917367.6100000003</v>
      </c>
      <c r="I5" s="4">
        <v>7917367.6100000003</v>
      </c>
      <c r="J5" s="4">
        <v>-19220883.640000001</v>
      </c>
      <c r="K5" s="11">
        <v>0</v>
      </c>
    </row>
    <row r="6" spans="1:11">
      <c r="A6" s="75">
        <v>1</v>
      </c>
      <c r="B6" s="56" t="s">
        <v>51</v>
      </c>
      <c r="C6" s="56">
        <v>43</v>
      </c>
      <c r="D6" s="57" t="s">
        <v>53</v>
      </c>
      <c r="E6" s="4">
        <v>25749903.420000002</v>
      </c>
      <c r="F6" s="4">
        <v>0</v>
      </c>
      <c r="G6" s="4">
        <v>25749903.420000002</v>
      </c>
      <c r="H6" s="4">
        <v>7537810.4500000002</v>
      </c>
      <c r="I6" s="4">
        <v>7537810.4500000002</v>
      </c>
      <c r="J6" s="4">
        <v>-18212092.969999999</v>
      </c>
      <c r="K6" s="11">
        <v>0</v>
      </c>
    </row>
    <row r="7" spans="1:11">
      <c r="A7" s="75">
        <v>1</v>
      </c>
      <c r="B7" s="56" t="s">
        <v>51</v>
      </c>
      <c r="C7" s="56">
        <v>51</v>
      </c>
      <c r="D7" s="9" t="s">
        <v>54</v>
      </c>
      <c r="E7" s="4">
        <v>1072099.67</v>
      </c>
      <c r="F7" s="4">
        <v>0</v>
      </c>
      <c r="G7" s="4">
        <v>1072099.67</v>
      </c>
      <c r="H7" s="4">
        <v>281390.78000000003</v>
      </c>
      <c r="I7" s="4">
        <v>281390.78000000003</v>
      </c>
      <c r="J7" s="4">
        <v>-790708.89</v>
      </c>
      <c r="K7" s="11">
        <v>0</v>
      </c>
    </row>
    <row r="8" spans="1:11">
      <c r="A8" s="75">
        <v>1</v>
      </c>
      <c r="B8" s="56" t="s">
        <v>51</v>
      </c>
      <c r="C8" s="56">
        <v>61</v>
      </c>
      <c r="D8" s="9" t="s">
        <v>55</v>
      </c>
      <c r="E8" s="4">
        <v>316248.15999999997</v>
      </c>
      <c r="F8" s="4">
        <v>0</v>
      </c>
      <c r="G8" s="4">
        <v>316248.15999999997</v>
      </c>
      <c r="H8" s="4">
        <v>98166.38</v>
      </c>
      <c r="I8" s="4">
        <v>98166.38</v>
      </c>
      <c r="J8" s="4">
        <v>-218081.78</v>
      </c>
      <c r="K8" s="11">
        <v>0</v>
      </c>
    </row>
    <row r="9" spans="1:11">
      <c r="A9" s="76">
        <v>1</v>
      </c>
      <c r="B9" s="58" t="s">
        <v>56</v>
      </c>
      <c r="C9" s="58"/>
      <c r="D9" s="7" t="s">
        <v>57</v>
      </c>
      <c r="E9" s="4">
        <v>2131146.4500000002</v>
      </c>
      <c r="F9" s="4">
        <v>4148039.99</v>
      </c>
      <c r="G9" s="4">
        <v>6279186.4400000004</v>
      </c>
      <c r="H9" s="4">
        <v>703846.1</v>
      </c>
      <c r="I9" s="4">
        <v>703846.1</v>
      </c>
      <c r="J9" s="4">
        <v>-1427300.35</v>
      </c>
      <c r="K9" s="11">
        <v>0</v>
      </c>
    </row>
    <row r="10" spans="1:11">
      <c r="A10" s="76">
        <v>1</v>
      </c>
      <c r="B10" s="58" t="s">
        <v>56</v>
      </c>
      <c r="C10" s="58">
        <v>3</v>
      </c>
      <c r="D10" s="7" t="s">
        <v>58</v>
      </c>
      <c r="E10" s="4">
        <v>2131146.4500000002</v>
      </c>
      <c r="F10" s="4">
        <v>4148039.99</v>
      </c>
      <c r="G10" s="4">
        <v>6279186.4400000004</v>
      </c>
      <c r="H10" s="4">
        <v>703846.1</v>
      </c>
      <c r="I10" s="4">
        <v>703846.1</v>
      </c>
      <c r="J10" s="4">
        <v>-1427300.35</v>
      </c>
      <c r="K10" s="11">
        <v>0</v>
      </c>
    </row>
    <row r="11" spans="1:11">
      <c r="A11" s="76">
        <v>4</v>
      </c>
      <c r="B11" s="58"/>
      <c r="C11" s="58"/>
      <c r="D11" s="7" t="s">
        <v>59</v>
      </c>
      <c r="E11" s="4">
        <v>0</v>
      </c>
      <c r="F11" s="4">
        <v>6699433.2599999998</v>
      </c>
      <c r="G11" s="4">
        <v>6699433.2599999998</v>
      </c>
      <c r="H11" s="4">
        <v>0</v>
      </c>
      <c r="I11" s="4">
        <v>0</v>
      </c>
      <c r="J11" s="4">
        <v>0</v>
      </c>
      <c r="K11" s="11">
        <v>0</v>
      </c>
    </row>
    <row r="12" spans="1:11">
      <c r="A12" s="76">
        <v>4</v>
      </c>
      <c r="B12" s="58" t="s">
        <v>56</v>
      </c>
      <c r="C12" s="58"/>
      <c r="D12" s="7" t="s">
        <v>57</v>
      </c>
      <c r="E12" s="4">
        <v>0</v>
      </c>
      <c r="F12" s="4">
        <v>6699433.2599999998</v>
      </c>
      <c r="G12" s="4">
        <v>6699433.2599999998</v>
      </c>
      <c r="H12" s="4">
        <v>0</v>
      </c>
      <c r="I12" s="4">
        <v>0</v>
      </c>
      <c r="J12" s="4">
        <v>0</v>
      </c>
      <c r="K12" s="11">
        <v>0</v>
      </c>
    </row>
    <row r="13" spans="1:11">
      <c r="A13" s="76">
        <v>4</v>
      </c>
      <c r="B13" s="58" t="s">
        <v>56</v>
      </c>
      <c r="C13" s="58">
        <v>3</v>
      </c>
      <c r="D13" s="7" t="s">
        <v>58</v>
      </c>
      <c r="E13" s="4">
        <v>0</v>
      </c>
      <c r="F13" s="4">
        <v>6699433.2599999998</v>
      </c>
      <c r="G13" s="4">
        <v>6699433.2599999998</v>
      </c>
      <c r="H13" s="4">
        <v>0</v>
      </c>
      <c r="I13" s="4">
        <v>0</v>
      </c>
      <c r="J13" s="4">
        <v>0</v>
      </c>
      <c r="K13" s="11">
        <v>0</v>
      </c>
    </row>
    <row r="14" spans="1:11">
      <c r="A14" s="75">
        <v>5</v>
      </c>
      <c r="B14" s="56"/>
      <c r="C14" s="9"/>
      <c r="D14" s="56" t="s">
        <v>60</v>
      </c>
      <c r="E14" s="4">
        <v>2656724.94</v>
      </c>
      <c r="F14" s="4">
        <v>-1984256.62</v>
      </c>
      <c r="G14" s="4">
        <v>672468.32</v>
      </c>
      <c r="H14" s="4">
        <v>575731</v>
      </c>
      <c r="I14" s="4">
        <v>575731</v>
      </c>
      <c r="J14" s="4">
        <v>-2080993.94</v>
      </c>
      <c r="K14" s="11">
        <v>0</v>
      </c>
    </row>
    <row r="15" spans="1:11">
      <c r="A15" s="75">
        <v>5</v>
      </c>
      <c r="B15" s="56" t="s">
        <v>61</v>
      </c>
      <c r="C15" s="56"/>
      <c r="D15" s="9" t="s">
        <v>62</v>
      </c>
      <c r="E15" s="4">
        <v>330868.99</v>
      </c>
      <c r="F15" s="4">
        <v>5627.01</v>
      </c>
      <c r="G15" s="4">
        <v>336496</v>
      </c>
      <c r="H15" s="4">
        <v>336496</v>
      </c>
      <c r="I15" s="4">
        <v>336496</v>
      </c>
      <c r="J15" s="4">
        <v>5627.01</v>
      </c>
      <c r="K15" s="11">
        <v>5627.01</v>
      </c>
    </row>
    <row r="16" spans="1:11">
      <c r="A16" s="76">
        <v>5</v>
      </c>
      <c r="B16" s="58" t="s">
        <v>61</v>
      </c>
      <c r="C16" s="58">
        <v>83</v>
      </c>
      <c r="D16" s="7" t="s">
        <v>63</v>
      </c>
      <c r="E16" s="4">
        <v>330868.99</v>
      </c>
      <c r="F16" s="4">
        <v>5627.01</v>
      </c>
      <c r="G16" s="4">
        <v>336496</v>
      </c>
      <c r="H16" s="4">
        <v>336496</v>
      </c>
      <c r="I16" s="4">
        <v>336496</v>
      </c>
      <c r="J16" s="4">
        <v>5627.01</v>
      </c>
      <c r="K16" s="11">
        <v>5627.01</v>
      </c>
    </row>
    <row r="17" spans="1:11">
      <c r="A17" s="76">
        <v>5</v>
      </c>
      <c r="B17" s="58" t="s">
        <v>64</v>
      </c>
      <c r="C17" s="58"/>
      <c r="D17" s="7" t="s">
        <v>65</v>
      </c>
      <c r="E17" s="4">
        <v>1077734.95</v>
      </c>
      <c r="F17" s="4">
        <v>-741762.63</v>
      </c>
      <c r="G17" s="4">
        <v>335972.32</v>
      </c>
      <c r="H17" s="4">
        <v>239235</v>
      </c>
      <c r="I17" s="4">
        <v>239235</v>
      </c>
      <c r="J17" s="4">
        <v>-838499.95</v>
      </c>
      <c r="K17" s="11">
        <v>0</v>
      </c>
    </row>
    <row r="18" spans="1:11">
      <c r="A18" s="76">
        <v>5</v>
      </c>
      <c r="B18" s="58" t="s">
        <v>64</v>
      </c>
      <c r="C18" s="58">
        <v>81</v>
      </c>
      <c r="D18" s="7" t="s">
        <v>65</v>
      </c>
      <c r="E18" s="4">
        <v>1077734.95</v>
      </c>
      <c r="F18" s="4">
        <v>-741762.63</v>
      </c>
      <c r="G18" s="4">
        <v>335972.32</v>
      </c>
      <c r="H18" s="4">
        <v>239235</v>
      </c>
      <c r="I18" s="4">
        <v>239235</v>
      </c>
      <c r="J18" s="4">
        <v>-838499.95</v>
      </c>
      <c r="K18" s="11">
        <v>0</v>
      </c>
    </row>
    <row r="19" spans="1:11">
      <c r="A19" s="75">
        <v>5</v>
      </c>
      <c r="B19" s="56" t="s">
        <v>56</v>
      </c>
      <c r="C19" s="56"/>
      <c r="D19" s="9" t="s">
        <v>57</v>
      </c>
      <c r="E19" s="4">
        <v>1248121</v>
      </c>
      <c r="F19" s="4">
        <v>-1248121</v>
      </c>
      <c r="G19" s="4">
        <v>0</v>
      </c>
      <c r="H19" s="4">
        <v>0</v>
      </c>
      <c r="I19" s="4">
        <v>0</v>
      </c>
      <c r="J19" s="4">
        <v>-1248121</v>
      </c>
      <c r="K19" s="11">
        <v>0</v>
      </c>
    </row>
    <row r="20" spans="1:11">
      <c r="A20" s="77">
        <v>5</v>
      </c>
      <c r="B20" s="72" t="s">
        <v>56</v>
      </c>
      <c r="C20" s="72">
        <v>3</v>
      </c>
      <c r="D20" s="24" t="s">
        <v>58</v>
      </c>
      <c r="E20" s="73">
        <v>1248121</v>
      </c>
      <c r="F20" s="73">
        <v>-1248121</v>
      </c>
      <c r="G20" s="73">
        <v>0</v>
      </c>
      <c r="H20" s="73">
        <v>0</v>
      </c>
      <c r="I20" s="73">
        <v>0</v>
      </c>
      <c r="J20" s="73">
        <v>-1248121</v>
      </c>
      <c r="K20" s="12">
        <v>0</v>
      </c>
    </row>
    <row r="21" spans="1:11">
      <c r="A21" s="56"/>
      <c r="B21" s="56"/>
      <c r="C21" s="56"/>
      <c r="D21" s="9"/>
    </row>
    <row r="22" spans="1:11">
      <c r="A22" s="58"/>
      <c r="B22" s="58"/>
      <c r="C22" s="58"/>
    </row>
    <row r="23" spans="1:11">
      <c r="A23" s="58"/>
      <c r="B23" s="58"/>
      <c r="C23" s="58"/>
      <c r="D23" s="59"/>
    </row>
    <row r="24" spans="1:11">
      <c r="A24" s="58"/>
      <c r="B24" s="58"/>
      <c r="C24" s="58"/>
      <c r="D24" s="59"/>
    </row>
    <row r="25" spans="1:11">
      <c r="A25" s="56"/>
      <c r="B25" s="56"/>
      <c r="C25" s="56"/>
      <c r="D25" s="9"/>
    </row>
    <row r="26" spans="1:11">
      <c r="A26" s="56"/>
      <c r="B26" s="56"/>
      <c r="C26" s="56"/>
      <c r="D26" s="9"/>
    </row>
    <row r="27" spans="1:11">
      <c r="A27" s="56"/>
      <c r="B27" s="56"/>
      <c r="C27" s="56"/>
      <c r="D27" s="56"/>
    </row>
    <row r="28" spans="1:11">
      <c r="A28" s="56"/>
      <c r="B28" s="56"/>
      <c r="C28" s="56"/>
      <c r="D28" s="56"/>
    </row>
    <row r="29" spans="1:11">
      <c r="A29" s="56"/>
      <c r="B29" s="56"/>
      <c r="C29" s="56"/>
      <c r="D29" s="56"/>
    </row>
    <row r="30" spans="1:11">
      <c r="A30" s="56"/>
      <c r="B30" s="58"/>
      <c r="C30" s="58"/>
      <c r="D30" s="60"/>
    </row>
    <row r="31" spans="1:11">
      <c r="A31" s="56"/>
      <c r="B31" s="56"/>
      <c r="C31" s="58"/>
      <c r="D31" s="56"/>
    </row>
    <row r="32" spans="1:11">
      <c r="A32" s="58"/>
      <c r="B32" s="58"/>
      <c r="C32" s="58"/>
      <c r="D32" s="59"/>
    </row>
    <row r="33" spans="1:11">
      <c r="A33" s="56"/>
      <c r="B33" s="56"/>
      <c r="C33" s="56"/>
      <c r="D33" s="56"/>
    </row>
    <row r="34" spans="1:11">
      <c r="A34" s="56"/>
      <c r="B34" s="56"/>
      <c r="C34" s="56"/>
      <c r="D34" s="56"/>
    </row>
    <row r="35" spans="1:11">
      <c r="A35" s="56"/>
      <c r="B35" s="56"/>
      <c r="C35" s="56"/>
      <c r="D35" s="56"/>
    </row>
    <row r="36" spans="1:11">
      <c r="A36" s="56"/>
      <c r="B36" s="56"/>
      <c r="C36" s="9"/>
      <c r="D36" s="56"/>
    </row>
    <row r="37" spans="1:11">
      <c r="A37" s="56"/>
      <c r="B37" s="56"/>
      <c r="C37" s="56"/>
      <c r="D37" s="56"/>
    </row>
    <row r="38" spans="1:11">
      <c r="A38" s="56"/>
      <c r="B38" s="58"/>
      <c r="C38" s="58"/>
      <c r="D38" s="58"/>
    </row>
    <row r="39" spans="1:11">
      <c r="A39" s="56"/>
      <c r="B39" s="56"/>
      <c r="C39" s="56"/>
      <c r="D39" s="56"/>
    </row>
    <row r="40" spans="1:11">
      <c r="A40" s="56"/>
      <c r="B40" s="58"/>
      <c r="C40" s="58"/>
      <c r="D40" s="58"/>
    </row>
    <row r="41" spans="1:11">
      <c r="A41" s="56"/>
      <c r="B41" s="56"/>
      <c r="C41" s="56"/>
      <c r="D41" s="56"/>
    </row>
    <row r="42" spans="1:11">
      <c r="A42" s="56"/>
      <c r="B42" s="56"/>
      <c r="C42" s="56"/>
      <c r="D42" s="56"/>
    </row>
    <row r="43" spans="1:11">
      <c r="A43" s="56"/>
      <c r="B43" s="58"/>
      <c r="C43" s="58"/>
      <c r="D43" s="58"/>
    </row>
    <row r="44" spans="1:11">
      <c r="A44" s="56"/>
      <c r="B44" s="58"/>
      <c r="C44" s="58"/>
      <c r="D44" s="58"/>
    </row>
    <row r="45" spans="1:11">
      <c r="A45" s="56"/>
      <c r="B45" s="56"/>
      <c r="C45" s="56"/>
      <c r="D45" s="56"/>
    </row>
    <row r="46" spans="1:11">
      <c r="A46" s="56"/>
      <c r="B46" s="56"/>
      <c r="C46" s="56"/>
      <c r="D46" s="56"/>
      <c r="E46" s="61"/>
      <c r="F46" s="61"/>
      <c r="G46" s="61"/>
      <c r="H46" s="61"/>
      <c r="I46" s="61"/>
      <c r="J46" s="61"/>
      <c r="K46" s="61"/>
    </row>
    <row r="47" spans="1:11">
      <c r="A47" s="56"/>
      <c r="B47" s="58"/>
      <c r="C47" s="58"/>
      <c r="D47" s="58"/>
    </row>
    <row r="48" spans="1:11">
      <c r="A48" s="56"/>
      <c r="B48" s="56"/>
      <c r="C48" s="56"/>
      <c r="D48" s="56"/>
    </row>
    <row r="49" spans="1:4">
      <c r="A49" s="56"/>
      <c r="B49" s="56"/>
      <c r="C49" s="56"/>
      <c r="D49" s="56"/>
    </row>
    <row r="50" spans="1:4">
      <c r="A50" s="56"/>
      <c r="B50" s="58"/>
      <c r="C50" s="58"/>
      <c r="D50" s="58"/>
    </row>
    <row r="51" spans="1:4">
      <c r="A51" s="56"/>
      <c r="B51" s="9"/>
      <c r="C51" s="9"/>
      <c r="D51" s="56"/>
    </row>
    <row r="52" spans="1:4">
      <c r="A52" s="56"/>
      <c r="B52" s="56"/>
      <c r="C52" s="56"/>
      <c r="D52" s="56"/>
    </row>
    <row r="53" spans="1:4">
      <c r="A53" s="56"/>
      <c r="B53" s="56"/>
      <c r="C53" s="56"/>
      <c r="D53" s="56"/>
    </row>
    <row r="54" spans="1:4">
      <c r="A54" s="56"/>
      <c r="B54" s="56"/>
      <c r="C54" s="56"/>
      <c r="D54" s="56"/>
    </row>
    <row r="55" spans="1:4">
      <c r="A55" s="56"/>
      <c r="B55" s="56"/>
      <c r="C55" s="56"/>
      <c r="D55" s="56"/>
    </row>
    <row r="56" spans="1:4">
      <c r="A56" s="56"/>
      <c r="B56" s="58"/>
      <c r="C56" s="58"/>
      <c r="D56" s="60"/>
    </row>
    <row r="57" spans="1:4">
      <c r="A57" s="56"/>
      <c r="B57" s="56"/>
      <c r="C57" s="56"/>
      <c r="D57" s="56"/>
    </row>
    <row r="58" spans="1:4">
      <c r="A58" s="56"/>
      <c r="B58" s="56"/>
      <c r="C58" s="56"/>
      <c r="D58" s="56"/>
    </row>
    <row r="59" spans="1:4">
      <c r="A59" s="56"/>
      <c r="B59" s="58"/>
      <c r="C59" s="58"/>
      <c r="D59" s="58"/>
    </row>
  </sheetData>
  <sheetProtection formatCells="0" formatColumns="0" formatRows="0" insertRows="0" deleteRows="0" autoFilter="0"/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zoomScale="120" zoomScaleNormal="120" zoomScaleSheetLayoutView="100" workbookViewId="0">
      <pane ySplit="1" topLeftCell="A2" activePane="bottomLeft" state="frozen"/>
      <selection pane="bottomLeft" activeCell="A10" sqref="A10"/>
    </sheetView>
  </sheetViews>
  <sheetFormatPr baseColWidth="10" defaultRowHeight="11.25"/>
  <cols>
    <col min="1" max="1" width="164.33203125" style="55" customWidth="1"/>
    <col min="2" max="16384" width="12" style="16"/>
  </cols>
  <sheetData>
    <row r="1" spans="1:1">
      <c r="A1" s="51" t="s">
        <v>28</v>
      </c>
    </row>
    <row r="2" spans="1:1" ht="22.5">
      <c r="A2" s="52" t="s">
        <v>47</v>
      </c>
    </row>
    <row r="3" spans="1:1" ht="11.25" customHeight="1">
      <c r="A3" s="52" t="s">
        <v>48</v>
      </c>
    </row>
    <row r="4" spans="1:1" ht="11.25" customHeight="1">
      <c r="A4" s="52" t="s">
        <v>49</v>
      </c>
    </row>
    <row r="5" spans="1:1" ht="11.25" customHeight="1">
      <c r="A5" s="53" t="s">
        <v>38</v>
      </c>
    </row>
    <row r="6" spans="1:1" ht="22.5">
      <c r="A6" s="53" t="s">
        <v>39</v>
      </c>
    </row>
    <row r="7" spans="1:1" ht="11.25" customHeight="1">
      <c r="A7" s="53" t="s">
        <v>40</v>
      </c>
    </row>
    <row r="8" spans="1:1" ht="22.5" customHeight="1">
      <c r="A8" s="53" t="s">
        <v>41</v>
      </c>
    </row>
    <row r="9" spans="1:1" ht="56.25" customHeight="1">
      <c r="A9" s="53" t="s">
        <v>42</v>
      </c>
    </row>
    <row r="10" spans="1:1" ht="36.75" customHeight="1">
      <c r="A10" s="53" t="s">
        <v>43</v>
      </c>
    </row>
    <row r="11" spans="1:1" ht="11.25" customHeight="1">
      <c r="A11" s="53" t="s">
        <v>44</v>
      </c>
    </row>
    <row r="12" spans="1:1" ht="11.25" customHeight="1">
      <c r="A12" s="53" t="s">
        <v>45</v>
      </c>
    </row>
    <row r="13" spans="1:1">
      <c r="A13" s="53"/>
    </row>
    <row r="14" spans="1:1">
      <c r="A14" s="54" t="s">
        <v>29</v>
      </c>
    </row>
    <row r="15" spans="1:1">
      <c r="A15" s="53" t="s">
        <v>36</v>
      </c>
    </row>
    <row r="16" spans="1:1">
      <c r="A16" s="53"/>
    </row>
    <row r="17" spans="1:1">
      <c r="A17" s="54" t="s">
        <v>31</v>
      </c>
    </row>
    <row r="18" spans="1:1" ht="11.25" customHeight="1">
      <c r="A18" s="53" t="s">
        <v>32</v>
      </c>
    </row>
    <row r="19" spans="1:1">
      <c r="A19" s="53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8.83203125" style="8" customWidth="1"/>
    <col min="2" max="2" width="50.83203125" style="8" customWidth="1"/>
    <col min="3" max="3" width="17.83203125" style="8" customWidth="1"/>
    <col min="4" max="4" width="19.83203125" style="8" customWidth="1"/>
    <col min="5" max="9" width="17.83203125" style="8" customWidth="1"/>
    <col min="10" max="16384" width="12" style="7"/>
  </cols>
  <sheetData>
    <row r="1" spans="1:10" s="10" customFormat="1" ht="60" customHeight="1">
      <c r="A1" s="78" t="s">
        <v>67</v>
      </c>
      <c r="B1" s="79"/>
      <c r="C1" s="79"/>
      <c r="D1" s="79"/>
      <c r="E1" s="79"/>
      <c r="F1" s="79"/>
      <c r="G1" s="79"/>
      <c r="H1" s="79"/>
      <c r="I1" s="80"/>
      <c r="J1" s="9"/>
    </row>
    <row r="2" spans="1:10" s="13" customFormat="1" ht="24.95" customHeight="1">
      <c r="A2" s="25" t="s">
        <v>1</v>
      </c>
      <c r="B2" s="25" t="s">
        <v>0</v>
      </c>
      <c r="C2" s="26" t="s">
        <v>5</v>
      </c>
      <c r="D2" s="26" t="s">
        <v>27</v>
      </c>
      <c r="E2" s="26" t="s">
        <v>6</v>
      </c>
      <c r="F2" s="26" t="s">
        <v>7</v>
      </c>
      <c r="G2" s="26" t="s">
        <v>9</v>
      </c>
      <c r="H2" s="26" t="s">
        <v>10</v>
      </c>
      <c r="I2" s="26" t="s">
        <v>8</v>
      </c>
      <c r="J2" s="5"/>
    </row>
    <row r="3" spans="1:10" s="8" customFormat="1">
      <c r="A3" s="19">
        <v>90001</v>
      </c>
      <c r="B3" s="6" t="s">
        <v>4</v>
      </c>
      <c r="C3" s="63">
        <f>SUM(C4:C8)+C11+SUM(C15:C18)</f>
        <v>31926122.640000004</v>
      </c>
      <c r="D3" s="63">
        <f>SUM(D4:D8)+D11+SUM(D15:D18)</f>
        <v>8863216.6300000008</v>
      </c>
      <c r="E3" s="63">
        <f>SUM(E4:E8)+E11+SUM(E15:E18)</f>
        <v>40789339.270000003</v>
      </c>
      <c r="F3" s="63">
        <f>SUM(F4:F8)+F11+SUM(F15:F18)</f>
        <v>9196944.7100000009</v>
      </c>
      <c r="G3" s="63">
        <f>SUM(G4:G8)+G11+SUM(G15:G18)</f>
        <v>9196944.7100000009</v>
      </c>
      <c r="H3" s="63">
        <f>+G3-C3</f>
        <v>-22729177.930000003</v>
      </c>
      <c r="I3" s="65">
        <f>IF(H3&gt;0,H3,0)</f>
        <v>0</v>
      </c>
      <c r="J3" s="7"/>
    </row>
    <row r="4" spans="1:10" s="8" customFormat="1">
      <c r="A4" s="20">
        <v>10</v>
      </c>
      <c r="B4" s="7" t="s">
        <v>11</v>
      </c>
      <c r="C4" s="61">
        <v>0</v>
      </c>
      <c r="D4" s="61">
        <v>0</v>
      </c>
      <c r="E4" s="61">
        <f>D4+C4</f>
        <v>0</v>
      </c>
      <c r="F4" s="61">
        <v>0</v>
      </c>
      <c r="G4" s="61">
        <v>0</v>
      </c>
      <c r="H4" s="61">
        <f t="shared" ref="H4:H15" si="0">+G4-C4</f>
        <v>0</v>
      </c>
      <c r="I4" s="62">
        <f>IF(H4&gt;0,H4,0)</f>
        <v>0</v>
      </c>
      <c r="J4" s="7"/>
    </row>
    <row r="5" spans="1:10" s="8" customFormat="1">
      <c r="A5" s="20">
        <v>20</v>
      </c>
      <c r="B5" s="7" t="s">
        <v>12</v>
      </c>
      <c r="C5" s="61">
        <v>0</v>
      </c>
      <c r="D5" s="61">
        <v>0</v>
      </c>
      <c r="E5" s="61">
        <f t="shared" ref="E5:E15" si="1">D5+C5</f>
        <v>0</v>
      </c>
      <c r="F5" s="61">
        <v>0</v>
      </c>
      <c r="G5" s="61">
        <v>0</v>
      </c>
      <c r="H5" s="61">
        <f t="shared" si="0"/>
        <v>0</v>
      </c>
      <c r="I5" s="62">
        <f t="shared" ref="I5:I15" si="2">IF(H5&gt;0,H5,0)</f>
        <v>0</v>
      </c>
      <c r="J5" s="7"/>
    </row>
    <row r="6" spans="1:10" s="8" customFormat="1">
      <c r="A6" s="20">
        <v>30</v>
      </c>
      <c r="B6" s="7" t="s">
        <v>13</v>
      </c>
      <c r="C6" s="61">
        <v>0</v>
      </c>
      <c r="D6" s="61">
        <v>0</v>
      </c>
      <c r="E6" s="61">
        <f t="shared" si="1"/>
        <v>0</v>
      </c>
      <c r="F6" s="61">
        <v>0</v>
      </c>
      <c r="G6" s="61">
        <v>0</v>
      </c>
      <c r="H6" s="61">
        <f t="shared" si="0"/>
        <v>0</v>
      </c>
      <c r="I6" s="62">
        <f t="shared" si="2"/>
        <v>0</v>
      </c>
      <c r="J6" s="7"/>
    </row>
    <row r="7" spans="1:10" s="8" customFormat="1">
      <c r="A7" s="20">
        <v>40</v>
      </c>
      <c r="B7" s="7" t="s">
        <v>14</v>
      </c>
      <c r="C7" s="61">
        <v>25749903.420000002</v>
      </c>
      <c r="D7" s="61">
        <v>0</v>
      </c>
      <c r="E7" s="61">
        <f t="shared" si="1"/>
        <v>25749903.420000002</v>
      </c>
      <c r="F7" s="61">
        <v>7537810.4500000002</v>
      </c>
      <c r="G7" s="61">
        <v>7537810.4500000002</v>
      </c>
      <c r="H7" s="61">
        <f t="shared" si="0"/>
        <v>-18212092.970000003</v>
      </c>
      <c r="I7" s="62">
        <f t="shared" si="2"/>
        <v>0</v>
      </c>
      <c r="J7" s="7"/>
    </row>
    <row r="8" spans="1:10" s="8" customFormat="1">
      <c r="A8" s="20">
        <v>50</v>
      </c>
      <c r="B8" s="7" t="s">
        <v>15</v>
      </c>
      <c r="C8" s="61">
        <v>1072099.67</v>
      </c>
      <c r="D8" s="61">
        <v>0</v>
      </c>
      <c r="E8" s="61">
        <f t="shared" si="1"/>
        <v>1072099.67</v>
      </c>
      <c r="F8" s="61">
        <v>281390.78000000003</v>
      </c>
      <c r="G8" s="61">
        <v>281390.78000000003</v>
      </c>
      <c r="H8" s="61">
        <f t="shared" si="0"/>
        <v>-790708.8899999999</v>
      </c>
      <c r="I8" s="62">
        <f t="shared" si="2"/>
        <v>0</v>
      </c>
      <c r="J8" s="7"/>
    </row>
    <row r="9" spans="1:10" s="8" customFormat="1">
      <c r="A9" s="20">
        <v>51</v>
      </c>
      <c r="B9" s="21" t="s">
        <v>16</v>
      </c>
      <c r="C9" s="61">
        <v>1072099.67</v>
      </c>
      <c r="D9" s="61">
        <v>0</v>
      </c>
      <c r="E9" s="61">
        <f t="shared" si="1"/>
        <v>1072099.67</v>
      </c>
      <c r="F9" s="61">
        <v>281390.78000000003</v>
      </c>
      <c r="G9" s="61">
        <v>281390.78000000003</v>
      </c>
      <c r="H9" s="61">
        <f t="shared" si="0"/>
        <v>-790708.8899999999</v>
      </c>
      <c r="I9" s="62">
        <f t="shared" si="2"/>
        <v>0</v>
      </c>
      <c r="J9" s="7"/>
    </row>
    <row r="10" spans="1:10" s="8" customFormat="1">
      <c r="A10" s="20">
        <v>52</v>
      </c>
      <c r="B10" s="21" t="s">
        <v>17</v>
      </c>
      <c r="C10" s="61">
        <v>0</v>
      </c>
      <c r="D10" s="61">
        <v>0</v>
      </c>
      <c r="E10" s="61">
        <f t="shared" si="1"/>
        <v>0</v>
      </c>
      <c r="F10" s="61">
        <v>0</v>
      </c>
      <c r="G10" s="61">
        <v>0</v>
      </c>
      <c r="H10" s="61">
        <f t="shared" si="0"/>
        <v>0</v>
      </c>
      <c r="I10" s="62">
        <f t="shared" si="2"/>
        <v>0</v>
      </c>
      <c r="J10" s="7"/>
    </row>
    <row r="11" spans="1:10" s="8" customFormat="1">
      <c r="A11" s="20">
        <v>60</v>
      </c>
      <c r="B11" s="7" t="s">
        <v>18</v>
      </c>
      <c r="C11" s="61">
        <v>316248.15999999997</v>
      </c>
      <c r="D11" s="61">
        <v>0</v>
      </c>
      <c r="E11" s="61">
        <f t="shared" si="1"/>
        <v>316248.15999999997</v>
      </c>
      <c r="F11" s="61">
        <v>98166.38</v>
      </c>
      <c r="G11" s="61">
        <v>98166.38</v>
      </c>
      <c r="H11" s="61">
        <f t="shared" si="0"/>
        <v>-218081.77999999997</v>
      </c>
      <c r="I11" s="62">
        <f t="shared" si="2"/>
        <v>0</v>
      </c>
      <c r="J11" s="7"/>
    </row>
    <row r="12" spans="1:10" s="8" customFormat="1">
      <c r="A12" s="20">
        <v>61</v>
      </c>
      <c r="B12" s="21" t="s">
        <v>16</v>
      </c>
      <c r="C12" s="61">
        <v>316248.15999999997</v>
      </c>
      <c r="D12" s="61">
        <v>0</v>
      </c>
      <c r="E12" s="61">
        <f t="shared" si="1"/>
        <v>316248.15999999997</v>
      </c>
      <c r="F12" s="61">
        <v>98166.38</v>
      </c>
      <c r="G12" s="61">
        <v>98166.38</v>
      </c>
      <c r="H12" s="61">
        <f t="shared" si="0"/>
        <v>-218081.77999999997</v>
      </c>
      <c r="I12" s="62">
        <f t="shared" si="2"/>
        <v>0</v>
      </c>
      <c r="J12" s="7"/>
    </row>
    <row r="13" spans="1:10" s="8" customFormat="1">
      <c r="A13" s="20">
        <v>62</v>
      </c>
      <c r="B13" s="21" t="s">
        <v>17</v>
      </c>
      <c r="C13" s="61">
        <v>0</v>
      </c>
      <c r="D13" s="61">
        <v>0</v>
      </c>
      <c r="E13" s="61">
        <f t="shared" si="1"/>
        <v>0</v>
      </c>
      <c r="F13" s="61">
        <v>0</v>
      </c>
      <c r="G13" s="61">
        <v>0</v>
      </c>
      <c r="H13" s="61">
        <f t="shared" si="0"/>
        <v>0</v>
      </c>
      <c r="I13" s="62">
        <f t="shared" si="2"/>
        <v>0</v>
      </c>
      <c r="J13" s="7"/>
    </row>
    <row r="14" spans="1:10" s="8" customFormat="1" ht="33.75">
      <c r="A14" s="20">
        <v>69</v>
      </c>
      <c r="B14" s="22" t="s">
        <v>46</v>
      </c>
      <c r="C14" s="61">
        <v>0</v>
      </c>
      <c r="D14" s="61">
        <v>0</v>
      </c>
      <c r="E14" s="61">
        <f t="shared" si="1"/>
        <v>0</v>
      </c>
      <c r="F14" s="61">
        <v>0</v>
      </c>
      <c r="G14" s="61">
        <v>0</v>
      </c>
      <c r="H14" s="61">
        <f t="shared" si="0"/>
        <v>0</v>
      </c>
      <c r="I14" s="62">
        <f t="shared" si="2"/>
        <v>0</v>
      </c>
      <c r="J14" s="7"/>
    </row>
    <row r="15" spans="1:10" s="8" customFormat="1">
      <c r="A15" s="20">
        <v>70</v>
      </c>
      <c r="B15" s="7" t="s">
        <v>19</v>
      </c>
      <c r="C15" s="61">
        <v>0</v>
      </c>
      <c r="D15" s="61">
        <v>0</v>
      </c>
      <c r="E15" s="61">
        <f t="shared" si="1"/>
        <v>0</v>
      </c>
      <c r="F15" s="61">
        <v>0</v>
      </c>
      <c r="G15" s="61">
        <v>0</v>
      </c>
      <c r="H15" s="61">
        <f t="shared" si="0"/>
        <v>0</v>
      </c>
      <c r="I15" s="62">
        <f t="shared" si="2"/>
        <v>0</v>
      </c>
      <c r="J15" s="7"/>
    </row>
    <row r="16" spans="1:10" s="8" customFormat="1">
      <c r="A16" s="20">
        <v>80</v>
      </c>
      <c r="B16" s="7" t="s">
        <v>20</v>
      </c>
      <c r="C16" s="61">
        <v>1408603.94</v>
      </c>
      <c r="D16" s="61">
        <v>-736135.62</v>
      </c>
      <c r="E16" s="61">
        <f>D16+C16</f>
        <v>672468.32</v>
      </c>
      <c r="F16" s="61">
        <v>575731</v>
      </c>
      <c r="G16" s="61">
        <v>575731</v>
      </c>
      <c r="H16" s="61">
        <f>+G16-C16</f>
        <v>-832872.94</v>
      </c>
      <c r="I16" s="62">
        <f>IF(H16&gt;0,H16,0)</f>
        <v>0</v>
      </c>
      <c r="J16" s="7"/>
    </row>
    <row r="17" spans="1:10" s="8" customFormat="1">
      <c r="A17" s="20">
        <v>90</v>
      </c>
      <c r="B17" s="7" t="s">
        <v>22</v>
      </c>
      <c r="C17" s="61">
        <v>0</v>
      </c>
      <c r="D17" s="61">
        <v>0</v>
      </c>
      <c r="E17" s="61">
        <f>D17+C17</f>
        <v>0</v>
      </c>
      <c r="F17" s="61">
        <v>0</v>
      </c>
      <c r="G17" s="61">
        <v>0</v>
      </c>
      <c r="H17" s="61">
        <f>+G17-C17</f>
        <v>0</v>
      </c>
      <c r="I17" s="11">
        <v>0</v>
      </c>
      <c r="J17" s="7"/>
    </row>
    <row r="18" spans="1:10" s="8" customFormat="1">
      <c r="A18" s="23" t="s">
        <v>26</v>
      </c>
      <c r="B18" s="24" t="s">
        <v>21</v>
      </c>
      <c r="C18" s="64">
        <v>3379267.45</v>
      </c>
      <c r="D18" s="64">
        <v>9599352.25</v>
      </c>
      <c r="E18" s="64">
        <f>D18+C18</f>
        <v>12978619.699999999</v>
      </c>
      <c r="F18" s="64">
        <v>703846.1</v>
      </c>
      <c r="G18" s="64">
        <v>703846.1</v>
      </c>
      <c r="H18" s="64">
        <f>+G18-C18</f>
        <v>-2675421.35</v>
      </c>
      <c r="I18" s="12">
        <v>0</v>
      </c>
      <c r="J18" s="7"/>
    </row>
    <row r="20" spans="1:10">
      <c r="A20" s="40"/>
      <c r="B20" s="41"/>
      <c r="C20" s="41"/>
      <c r="D20" s="42"/>
    </row>
    <row r="21" spans="1:10">
      <c r="A21" s="43"/>
      <c r="B21" s="41"/>
      <c r="C21" s="41"/>
      <c r="D21" s="42"/>
    </row>
    <row r="22" spans="1:10">
      <c r="A22" s="44"/>
      <c r="B22" s="45"/>
      <c r="C22" s="44"/>
      <c r="D22" s="44"/>
    </row>
    <row r="23" spans="1:10">
      <c r="A23" s="46"/>
      <c r="B23" s="44"/>
      <c r="C23" s="44"/>
      <c r="D23" s="44"/>
    </row>
    <row r="24" spans="1:10">
      <c r="A24" s="46"/>
      <c r="B24" s="44"/>
      <c r="C24" s="46"/>
      <c r="D24" s="47"/>
    </row>
    <row r="25" spans="1:10">
      <c r="A25" s="46"/>
      <c r="B25" s="48"/>
      <c r="C25" s="49"/>
      <c r="D25" s="50"/>
    </row>
  </sheetData>
  <sheetProtection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22"/>
  <sheetViews>
    <sheetView zoomScale="120" zoomScaleNormal="120" zoomScaleSheetLayoutView="100" workbookViewId="0">
      <pane ySplit="1" topLeftCell="A2" activePane="bottomLeft" state="frozen"/>
      <selection pane="bottomLeft" activeCell="A10" sqref="A10:XFD10"/>
    </sheetView>
  </sheetViews>
  <sheetFormatPr baseColWidth="10" defaultRowHeight="11.25"/>
  <cols>
    <col min="1" max="1" width="135.83203125" style="16" customWidth="1"/>
    <col min="2" max="16384" width="12" style="16"/>
  </cols>
  <sheetData>
    <row r="1" spans="1:1">
      <c r="A1" s="14" t="s">
        <v>28</v>
      </c>
    </row>
    <row r="2" spans="1:1" ht="11.25" customHeight="1">
      <c r="A2" s="17" t="s">
        <v>38</v>
      </c>
    </row>
    <row r="3" spans="1:1" ht="33.75">
      <c r="A3" s="17" t="s">
        <v>39</v>
      </c>
    </row>
    <row r="4" spans="1:1" ht="11.25" customHeight="1">
      <c r="A4" s="17" t="s">
        <v>40</v>
      </c>
    </row>
    <row r="5" spans="1:1" ht="22.5" customHeight="1">
      <c r="A5" s="17" t="s">
        <v>41</v>
      </c>
    </row>
    <row r="6" spans="1:1" ht="56.25" customHeight="1">
      <c r="A6" s="17" t="s">
        <v>42</v>
      </c>
    </row>
    <row r="7" spans="1:1" ht="34.5" customHeight="1">
      <c r="A7" s="17" t="s">
        <v>43</v>
      </c>
    </row>
    <row r="8" spans="1:1" ht="11.25" customHeight="1">
      <c r="A8" s="17" t="s">
        <v>44</v>
      </c>
    </row>
    <row r="9" spans="1:1" ht="11.25" customHeight="1">
      <c r="A9" s="17" t="s">
        <v>45</v>
      </c>
    </row>
    <row r="10" spans="1:1">
      <c r="A10" s="17"/>
    </row>
    <row r="11" spans="1:1">
      <c r="A11" s="17"/>
    </row>
    <row r="12" spans="1:1">
      <c r="A12" s="15" t="s">
        <v>29</v>
      </c>
    </row>
    <row r="13" spans="1:1">
      <c r="A13" s="17" t="s">
        <v>37</v>
      </c>
    </row>
    <row r="14" spans="1:1">
      <c r="A14" s="17"/>
    </row>
    <row r="15" spans="1:1" ht="11.25" customHeight="1">
      <c r="A15" s="15" t="s">
        <v>31</v>
      </c>
    </row>
    <row r="16" spans="1:1" ht="11.25" customHeight="1">
      <c r="A16" s="17" t="s">
        <v>32</v>
      </c>
    </row>
    <row r="17" spans="1:1" ht="11.25" customHeight="1">
      <c r="A17" s="17"/>
    </row>
    <row r="18" spans="1:1" ht="11.25" customHeight="1">
      <c r="A18" s="15" t="s">
        <v>30</v>
      </c>
    </row>
    <row r="19" spans="1:1" ht="14.1" customHeight="1">
      <c r="A19" s="18" t="s">
        <v>34</v>
      </c>
    </row>
    <row r="20" spans="1:1" ht="14.1" customHeight="1">
      <c r="A20" s="18" t="s">
        <v>33</v>
      </c>
    </row>
    <row r="21" spans="1:1">
      <c r="A21" s="17"/>
    </row>
    <row r="22" spans="1:1">
      <c r="A22" s="17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8.83203125" style="8" customWidth="1"/>
    <col min="2" max="2" width="50.83203125" style="8" customWidth="1"/>
    <col min="3" max="3" width="17.83203125" style="8" customWidth="1"/>
    <col min="4" max="4" width="19.83203125" style="8" customWidth="1"/>
    <col min="5" max="9" width="17.83203125" style="8" customWidth="1"/>
    <col min="10" max="16384" width="12" style="8"/>
  </cols>
  <sheetData>
    <row r="1" spans="1:10" s="10" customFormat="1" ht="60" customHeight="1">
      <c r="A1" s="78" t="s">
        <v>68</v>
      </c>
      <c r="B1" s="79"/>
      <c r="C1" s="79"/>
      <c r="D1" s="79"/>
      <c r="E1" s="79"/>
      <c r="F1" s="79"/>
      <c r="G1" s="79"/>
      <c r="H1" s="79"/>
      <c r="I1" s="80"/>
      <c r="J1" s="9"/>
    </row>
    <row r="2" spans="1:10" s="13" customFormat="1" ht="24.95" customHeight="1">
      <c r="A2" s="31" t="s">
        <v>1</v>
      </c>
      <c r="B2" s="32" t="s">
        <v>0</v>
      </c>
      <c r="C2" s="33" t="s">
        <v>5</v>
      </c>
      <c r="D2" s="34" t="s">
        <v>27</v>
      </c>
      <c r="E2" s="33" t="s">
        <v>6</v>
      </c>
      <c r="F2" s="33" t="s">
        <v>7</v>
      </c>
      <c r="G2" s="33" t="s">
        <v>9</v>
      </c>
      <c r="H2" s="33" t="s">
        <v>10</v>
      </c>
      <c r="I2" s="33" t="s">
        <v>8</v>
      </c>
      <c r="J2" s="5"/>
    </row>
    <row r="3" spans="1:10">
      <c r="A3" s="35">
        <v>90001</v>
      </c>
      <c r="B3" s="36" t="s">
        <v>4</v>
      </c>
      <c r="C3" s="66">
        <f>SUM(C4+C16+C21)</f>
        <v>31926122.640000004</v>
      </c>
      <c r="D3" s="66">
        <f>SUM(D4+D16+D21)</f>
        <v>8863216.6300000008</v>
      </c>
      <c r="E3" s="66">
        <f>SUM(E4+E16+E21)</f>
        <v>40789339.270000003</v>
      </c>
      <c r="F3" s="66">
        <f>SUM(F4+F16+F21)</f>
        <v>9196944.709999999</v>
      </c>
      <c r="G3" s="66">
        <f>SUM(G4+G16+G21)</f>
        <v>9196944.709999999</v>
      </c>
      <c r="H3" s="63">
        <f>+G3-C3</f>
        <v>-22729177.930000007</v>
      </c>
      <c r="I3" s="67">
        <f>IF(H3&gt;0,H3,0)</f>
        <v>0</v>
      </c>
      <c r="J3" s="7"/>
    </row>
    <row r="4" spans="1:10">
      <c r="A4" s="37">
        <v>90002</v>
      </c>
      <c r="B4" s="29" t="s">
        <v>23</v>
      </c>
      <c r="C4" s="63">
        <f>SUM(C5:C8)+C11+C14+C15</f>
        <v>28546855.190000005</v>
      </c>
      <c r="D4" s="63">
        <f>SUM(D5:D8)+D11+D14+D15</f>
        <v>-736135.62</v>
      </c>
      <c r="E4" s="63">
        <f>SUM(E5:E8)+E11+E14+E15</f>
        <v>27810719.570000004</v>
      </c>
      <c r="F4" s="63">
        <f>SUM(F5:F8)+F11+F14+F15</f>
        <v>8493098.6099999994</v>
      </c>
      <c r="G4" s="63">
        <f>SUM(G5:G8)+G11+G14+G15</f>
        <v>8493098.6099999994</v>
      </c>
      <c r="H4" s="63">
        <f t="shared" ref="H4:H21" si="0">+G4-C4</f>
        <v>-20053756.580000006</v>
      </c>
      <c r="I4" s="65">
        <f>IF(H4&gt;0,H4,0)</f>
        <v>0</v>
      </c>
      <c r="J4" s="7"/>
    </row>
    <row r="5" spans="1:10">
      <c r="A5" s="38">
        <v>10</v>
      </c>
      <c r="B5" s="27" t="s">
        <v>11</v>
      </c>
      <c r="C5" s="61">
        <v>0</v>
      </c>
      <c r="D5" s="61">
        <v>0</v>
      </c>
      <c r="E5" s="61">
        <f>C5+D5</f>
        <v>0</v>
      </c>
      <c r="F5" s="61">
        <v>0</v>
      </c>
      <c r="G5" s="61">
        <v>0</v>
      </c>
      <c r="H5" s="61">
        <f t="shared" si="0"/>
        <v>0</v>
      </c>
      <c r="I5" s="62">
        <f>IF(H5&gt;0,H5,0)</f>
        <v>0</v>
      </c>
      <c r="J5" s="7"/>
    </row>
    <row r="6" spans="1:10">
      <c r="A6" s="38">
        <v>30</v>
      </c>
      <c r="B6" s="27" t="s">
        <v>13</v>
      </c>
      <c r="C6" s="61">
        <v>0</v>
      </c>
      <c r="D6" s="61">
        <v>0</v>
      </c>
      <c r="E6" s="61">
        <f t="shared" ref="E6:E13" si="1">C6+D6</f>
        <v>0</v>
      </c>
      <c r="F6" s="61">
        <v>0</v>
      </c>
      <c r="G6" s="61">
        <v>0</v>
      </c>
      <c r="H6" s="61">
        <f t="shared" si="0"/>
        <v>0</v>
      </c>
      <c r="I6" s="62">
        <f t="shared" ref="I6:I21" si="2">IF(H6&gt;0,H6,0)</f>
        <v>0</v>
      </c>
      <c r="J6" s="7"/>
    </row>
    <row r="7" spans="1:10">
      <c r="A7" s="38">
        <v>40</v>
      </c>
      <c r="B7" s="27" t="s">
        <v>14</v>
      </c>
      <c r="C7" s="61">
        <v>25749903.420000002</v>
      </c>
      <c r="D7" s="61">
        <v>0</v>
      </c>
      <c r="E7" s="61">
        <f t="shared" si="1"/>
        <v>25749903.420000002</v>
      </c>
      <c r="F7" s="61">
        <v>7537810.4500000002</v>
      </c>
      <c r="G7" s="61">
        <v>7537810.4500000002</v>
      </c>
      <c r="H7" s="61">
        <f t="shared" si="0"/>
        <v>-18212092.970000003</v>
      </c>
      <c r="I7" s="62">
        <f t="shared" si="2"/>
        <v>0</v>
      </c>
      <c r="J7" s="7"/>
    </row>
    <row r="8" spans="1:10">
      <c r="A8" s="38">
        <v>50</v>
      </c>
      <c r="B8" s="27" t="s">
        <v>15</v>
      </c>
      <c r="C8" s="61">
        <v>1072099.67</v>
      </c>
      <c r="D8" s="61">
        <v>0</v>
      </c>
      <c r="E8" s="61">
        <f t="shared" si="1"/>
        <v>1072099.67</v>
      </c>
      <c r="F8" s="61">
        <v>281390.78000000003</v>
      </c>
      <c r="G8" s="61">
        <v>281390.78000000003</v>
      </c>
      <c r="H8" s="61">
        <f t="shared" si="0"/>
        <v>-790708.8899999999</v>
      </c>
      <c r="I8" s="62">
        <f t="shared" si="2"/>
        <v>0</v>
      </c>
      <c r="J8" s="7"/>
    </row>
    <row r="9" spans="1:10">
      <c r="A9" s="38">
        <v>51</v>
      </c>
      <c r="B9" s="28" t="s">
        <v>16</v>
      </c>
      <c r="C9" s="61">
        <v>1072099.67</v>
      </c>
      <c r="D9" s="61">
        <v>0</v>
      </c>
      <c r="E9" s="61">
        <f t="shared" si="1"/>
        <v>1072099.67</v>
      </c>
      <c r="F9" s="61">
        <v>281390.78000000003</v>
      </c>
      <c r="G9" s="61">
        <v>281390.78000000003</v>
      </c>
      <c r="H9" s="61">
        <f t="shared" si="0"/>
        <v>-790708.8899999999</v>
      </c>
      <c r="I9" s="62">
        <f t="shared" si="2"/>
        <v>0</v>
      </c>
      <c r="J9" s="7"/>
    </row>
    <row r="10" spans="1:10">
      <c r="A10" s="38">
        <v>52</v>
      </c>
      <c r="B10" s="28" t="s">
        <v>17</v>
      </c>
      <c r="C10" s="61">
        <v>0</v>
      </c>
      <c r="D10" s="61">
        <v>0</v>
      </c>
      <c r="E10" s="61">
        <f t="shared" si="1"/>
        <v>0</v>
      </c>
      <c r="F10" s="61">
        <v>0</v>
      </c>
      <c r="G10" s="61">
        <v>0</v>
      </c>
      <c r="H10" s="61">
        <f t="shared" si="0"/>
        <v>0</v>
      </c>
      <c r="I10" s="62">
        <f t="shared" si="2"/>
        <v>0</v>
      </c>
      <c r="J10" s="7"/>
    </row>
    <row r="11" spans="1:10">
      <c r="A11" s="38">
        <v>60</v>
      </c>
      <c r="B11" s="27" t="s">
        <v>18</v>
      </c>
      <c r="C11" s="61">
        <v>316248.15999999997</v>
      </c>
      <c r="D11" s="61">
        <v>0</v>
      </c>
      <c r="E11" s="61">
        <f t="shared" si="1"/>
        <v>316248.15999999997</v>
      </c>
      <c r="F11" s="61">
        <v>98166.38</v>
      </c>
      <c r="G11" s="61">
        <v>98166.38</v>
      </c>
      <c r="H11" s="61">
        <f t="shared" si="0"/>
        <v>-218081.77999999997</v>
      </c>
      <c r="I11" s="62">
        <f t="shared" si="2"/>
        <v>0</v>
      </c>
      <c r="J11" s="7"/>
    </row>
    <row r="12" spans="1:10">
      <c r="A12" s="38">
        <v>61</v>
      </c>
      <c r="B12" s="28" t="s">
        <v>16</v>
      </c>
      <c r="C12" s="61">
        <v>316248.15999999997</v>
      </c>
      <c r="D12" s="61">
        <v>0</v>
      </c>
      <c r="E12" s="61">
        <f t="shared" si="1"/>
        <v>316248.15999999997</v>
      </c>
      <c r="F12" s="61">
        <v>98166.38</v>
      </c>
      <c r="G12" s="61">
        <v>98166.38</v>
      </c>
      <c r="H12" s="61">
        <f t="shared" si="0"/>
        <v>-218081.77999999997</v>
      </c>
      <c r="I12" s="62">
        <f t="shared" si="2"/>
        <v>0</v>
      </c>
      <c r="J12" s="7"/>
    </row>
    <row r="13" spans="1:10">
      <c r="A13" s="38">
        <v>62</v>
      </c>
      <c r="B13" s="28" t="s">
        <v>17</v>
      </c>
      <c r="C13" s="61">
        <v>0</v>
      </c>
      <c r="D13" s="61">
        <v>0</v>
      </c>
      <c r="E13" s="61">
        <f t="shared" si="1"/>
        <v>0</v>
      </c>
      <c r="F13" s="61">
        <v>0</v>
      </c>
      <c r="G13" s="61">
        <v>0</v>
      </c>
      <c r="H13" s="61">
        <f t="shared" si="0"/>
        <v>0</v>
      </c>
      <c r="I13" s="62">
        <f t="shared" si="2"/>
        <v>0</v>
      </c>
      <c r="J13" s="7"/>
    </row>
    <row r="14" spans="1:10">
      <c r="A14" s="38">
        <v>80</v>
      </c>
      <c r="B14" s="27" t="s">
        <v>20</v>
      </c>
      <c r="C14" s="61">
        <v>1408603.94</v>
      </c>
      <c r="D14" s="61">
        <v>-736135.62</v>
      </c>
      <c r="E14" s="61">
        <f>C14+D14</f>
        <v>672468.32</v>
      </c>
      <c r="F14" s="61">
        <v>575731</v>
      </c>
      <c r="G14" s="61">
        <v>575731</v>
      </c>
      <c r="H14" s="61">
        <f t="shared" si="0"/>
        <v>-832872.94</v>
      </c>
      <c r="I14" s="62">
        <f t="shared" si="2"/>
        <v>0</v>
      </c>
      <c r="J14" s="7"/>
    </row>
    <row r="15" spans="1:10">
      <c r="A15" s="38">
        <v>90</v>
      </c>
      <c r="B15" s="27" t="s">
        <v>22</v>
      </c>
      <c r="C15" s="61">
        <v>0</v>
      </c>
      <c r="D15" s="61">
        <v>0</v>
      </c>
      <c r="E15" s="61">
        <f>C15+D15</f>
        <v>0</v>
      </c>
      <c r="F15" s="61">
        <v>0</v>
      </c>
      <c r="G15" s="61">
        <v>0</v>
      </c>
      <c r="H15" s="61">
        <f t="shared" si="0"/>
        <v>0</v>
      </c>
      <c r="I15" s="62">
        <f t="shared" si="2"/>
        <v>0</v>
      </c>
      <c r="J15" s="7"/>
    </row>
    <row r="16" spans="1:10">
      <c r="A16" s="37">
        <v>90003</v>
      </c>
      <c r="B16" s="29" t="s">
        <v>24</v>
      </c>
      <c r="C16" s="63">
        <f>SUM(C17:C19)</f>
        <v>0</v>
      </c>
      <c r="D16" s="63">
        <f>SUM(D17:D19)</f>
        <v>0</v>
      </c>
      <c r="E16" s="63">
        <f>SUM(E17:E19)</f>
        <v>0</v>
      </c>
      <c r="F16" s="63">
        <f>SUM(F17:F19)</f>
        <v>0</v>
      </c>
      <c r="G16" s="63">
        <f>SUM(G17:G19)</f>
        <v>0</v>
      </c>
      <c r="H16" s="63">
        <f t="shared" si="0"/>
        <v>0</v>
      </c>
      <c r="I16" s="65">
        <f>SUM(I17:I19)</f>
        <v>0</v>
      </c>
      <c r="J16" s="7"/>
    </row>
    <row r="17" spans="1:10">
      <c r="A17" s="38">
        <v>20</v>
      </c>
      <c r="B17" s="27" t="s">
        <v>12</v>
      </c>
      <c r="C17" s="61">
        <v>0</v>
      </c>
      <c r="D17" s="61">
        <v>0</v>
      </c>
      <c r="E17" s="61">
        <f>C17+D17</f>
        <v>0</v>
      </c>
      <c r="F17" s="61">
        <v>0</v>
      </c>
      <c r="G17" s="61">
        <v>0</v>
      </c>
      <c r="H17" s="61">
        <f t="shared" si="0"/>
        <v>0</v>
      </c>
      <c r="I17" s="62">
        <f t="shared" si="2"/>
        <v>0</v>
      </c>
      <c r="J17" s="7"/>
    </row>
    <row r="18" spans="1:10">
      <c r="A18" s="38">
        <v>70</v>
      </c>
      <c r="B18" s="27" t="s">
        <v>19</v>
      </c>
      <c r="C18" s="61">
        <v>0</v>
      </c>
      <c r="D18" s="61">
        <v>0</v>
      </c>
      <c r="E18" s="61">
        <f>C18+D18</f>
        <v>0</v>
      </c>
      <c r="F18" s="61">
        <v>0</v>
      </c>
      <c r="G18" s="61">
        <v>0</v>
      </c>
      <c r="H18" s="61">
        <f t="shared" si="0"/>
        <v>0</v>
      </c>
      <c r="I18" s="62">
        <f t="shared" si="2"/>
        <v>0</v>
      </c>
      <c r="J18" s="7"/>
    </row>
    <row r="19" spans="1:10">
      <c r="A19" s="38">
        <v>90</v>
      </c>
      <c r="B19" s="27" t="s">
        <v>22</v>
      </c>
      <c r="C19" s="61">
        <v>0</v>
      </c>
      <c r="D19" s="61">
        <v>0</v>
      </c>
      <c r="E19" s="61">
        <f>C19+D19</f>
        <v>0</v>
      </c>
      <c r="F19" s="61">
        <v>0</v>
      </c>
      <c r="G19" s="61">
        <v>0</v>
      </c>
      <c r="H19" s="61">
        <f t="shared" si="0"/>
        <v>0</v>
      </c>
      <c r="I19" s="62">
        <f t="shared" si="2"/>
        <v>0</v>
      </c>
      <c r="J19" s="7"/>
    </row>
    <row r="20" spans="1:10">
      <c r="A20" s="37">
        <v>90004</v>
      </c>
      <c r="B20" s="10" t="s">
        <v>25</v>
      </c>
      <c r="C20" s="63">
        <f>SUM(C21)</f>
        <v>3379267.45</v>
      </c>
      <c r="D20" s="63">
        <f>SUM(D21)</f>
        <v>9599352.25</v>
      </c>
      <c r="E20" s="63">
        <f>SUM(E21)</f>
        <v>12978619.699999999</v>
      </c>
      <c r="F20" s="63">
        <f>SUM(F21)</f>
        <v>703846.1</v>
      </c>
      <c r="G20" s="63">
        <f>SUM(G21)</f>
        <v>703846.1</v>
      </c>
      <c r="H20" s="63">
        <f t="shared" si="0"/>
        <v>-2675421.35</v>
      </c>
      <c r="I20" s="65">
        <f>SUM(I21)</f>
        <v>0</v>
      </c>
      <c r="J20" s="7"/>
    </row>
    <row r="21" spans="1:10">
      <c r="A21" s="39" t="s">
        <v>26</v>
      </c>
      <c r="B21" s="30" t="s">
        <v>21</v>
      </c>
      <c r="C21" s="64">
        <v>3379267.45</v>
      </c>
      <c r="D21" s="64">
        <v>9599352.25</v>
      </c>
      <c r="E21" s="64">
        <f>C21+D21</f>
        <v>12978619.699999999</v>
      </c>
      <c r="F21" s="64">
        <v>703846.1</v>
      </c>
      <c r="G21" s="64">
        <v>703846.1</v>
      </c>
      <c r="H21" s="64">
        <f t="shared" si="0"/>
        <v>-2675421.35</v>
      </c>
      <c r="I21" s="68">
        <f t="shared" si="2"/>
        <v>0</v>
      </c>
      <c r="J21" s="7"/>
    </row>
    <row r="23" spans="1:10">
      <c r="A23" s="40"/>
      <c r="B23" s="41"/>
      <c r="C23" s="41"/>
      <c r="D23" s="42"/>
    </row>
    <row r="24" spans="1:10">
      <c r="A24" s="43"/>
      <c r="B24" s="41"/>
      <c r="C24" s="41"/>
      <c r="D24" s="42"/>
    </row>
    <row r="25" spans="1:10">
      <c r="A25" s="44"/>
      <c r="B25" s="45"/>
      <c r="C25" s="44"/>
      <c r="D25" s="44"/>
    </row>
    <row r="26" spans="1:10">
      <c r="A26" s="46"/>
      <c r="B26" s="44"/>
      <c r="C26" s="44"/>
      <c r="D26" s="44"/>
    </row>
    <row r="27" spans="1:10">
      <c r="A27" s="46"/>
      <c r="B27" s="44"/>
      <c r="C27" s="46"/>
      <c r="D27" s="47"/>
    </row>
    <row r="28" spans="1:10">
      <c r="A28" s="46"/>
      <c r="B28" s="48"/>
      <c r="C28" s="49"/>
      <c r="D28" s="50"/>
    </row>
  </sheetData>
  <sheetProtection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17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RowHeight="11.25"/>
  <cols>
    <col min="1" max="1" width="135.83203125" style="16" customWidth="1"/>
    <col min="2" max="16384" width="12" style="16"/>
  </cols>
  <sheetData>
    <row r="1" spans="1:1">
      <c r="A1" s="14" t="s">
        <v>28</v>
      </c>
    </row>
    <row r="2" spans="1:1" ht="11.25" customHeight="1">
      <c r="A2" s="17" t="s">
        <v>38</v>
      </c>
    </row>
    <row r="3" spans="1:1" ht="33.75">
      <c r="A3" s="17" t="s">
        <v>39</v>
      </c>
    </row>
    <row r="4" spans="1:1">
      <c r="A4" s="17" t="s">
        <v>40</v>
      </c>
    </row>
    <row r="5" spans="1:1" ht="22.5" customHeight="1">
      <c r="A5" s="17" t="s">
        <v>41</v>
      </c>
    </row>
    <row r="6" spans="1:1" ht="56.25" customHeight="1">
      <c r="A6" s="17" t="s">
        <v>42</v>
      </c>
    </row>
    <row r="7" spans="1:1" ht="35.25" customHeight="1">
      <c r="A7" s="17" t="s">
        <v>43</v>
      </c>
    </row>
    <row r="8" spans="1:1" ht="11.25" customHeight="1">
      <c r="A8" s="17" t="s">
        <v>44</v>
      </c>
    </row>
    <row r="9" spans="1:1" ht="11.25" customHeight="1">
      <c r="A9" s="17" t="s">
        <v>45</v>
      </c>
    </row>
    <row r="10" spans="1:1">
      <c r="A10" s="17"/>
    </row>
    <row r="11" spans="1:1">
      <c r="A11" s="15" t="s">
        <v>29</v>
      </c>
    </row>
    <row r="12" spans="1:1" ht="11.25" customHeight="1">
      <c r="A12" s="17" t="s">
        <v>37</v>
      </c>
    </row>
    <row r="13" spans="1:1" ht="11.25" customHeight="1">
      <c r="A13" s="17"/>
    </row>
    <row r="14" spans="1:1" ht="11.25" customHeight="1">
      <c r="A14" s="15" t="s">
        <v>30</v>
      </c>
    </row>
    <row r="15" spans="1:1" ht="27.95" customHeight="1">
      <c r="A15" s="18" t="s">
        <v>35</v>
      </c>
    </row>
    <row r="16" spans="1:1" ht="14.1" customHeight="1">
      <c r="A16" s="18" t="s">
        <v>33</v>
      </c>
    </row>
    <row r="17" spans="1:1">
      <c r="A17" s="17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2017-03-30T22:07:26Z</cp:lastPrinted>
  <dcterms:created xsi:type="dcterms:W3CDTF">2012-12-11T20:48:19Z</dcterms:created>
  <dcterms:modified xsi:type="dcterms:W3CDTF">2018-04-17T23:33:12Z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